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<sst xmlns="http://schemas.openxmlformats.org/spreadsheetml/2006/main" count="51" uniqueCount="50">
  <si>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格日乐</t>
  </si>
  <si>
    <t>文哥</t>
  </si>
  <si>
    <t>信用证</t>
  </si>
  <si>
    <t>信用卡</t>
  </si>
  <si>
    <t>花儿朵朵开</t>
  </si>
  <si>
    <t>闲暇</t>
  </si>
  <si>
    <t>连虎</t>
  </si>
  <si>
    <t>合计</t>
  </si>
  <si>
    <t>加油站</t>
  </si>
  <si>
    <t>回忆忆1990</t>
  </si>
  <si>
    <t>米粒儿</t>
  </si>
  <si>
    <t>老和</t>
  </si>
  <si>
    <t>真无名</t>
  </si>
  <si>
    <t>凯龙</t>
  </si>
  <si>
    <t>阿红姐姐</t>
  </si>
  <si>
    <t>乐陶陶</t>
  </si>
  <si>
    <t>应收</t>
  </si>
  <si>
    <t>垫付</t>
  </si>
  <si>
    <t>实收</t>
  </si>
  <si>
    <t>b</t>
  </si>
  <si>
    <t>c</t>
  </si>
  <si>
    <t>d</t>
  </si>
  <si>
    <t>e</t>
  </si>
  <si>
    <t>f</t>
  </si>
  <si>
    <t>2014年7月4-6日长白山花海活动费用明细</t>
  </si>
  <si>
    <t>回程机票</t>
  </si>
  <si>
    <t>去程火车票</t>
  </si>
  <si>
    <t>包车费</t>
  </si>
  <si>
    <t>防蚊帽</t>
  </si>
  <si>
    <t>护林费</t>
  </si>
  <si>
    <t>机票退票</t>
  </si>
  <si>
    <t>气罐</t>
  </si>
  <si>
    <t>动车费</t>
  </si>
  <si>
    <t>梨树</t>
  </si>
  <si>
    <t>回忆1990买陶陶，加油站，90，阿红，无名共5人的火车票700元</t>
  </si>
  <si>
    <t>花儿朵朵开买信用证，卡闲暇，连虎，本人火车票700和证卡退票扣手续费56，共花费476元。</t>
  </si>
  <si>
    <t>米粒儿买阿红，陶陶机票700元，退票220，共计480元</t>
  </si>
  <si>
    <t>g</t>
  </si>
  <si>
    <t>动车闲暇垫付动车花儿，闲暇，连虎车票3*183.5=550.50元</t>
  </si>
  <si>
    <t>h</t>
  </si>
  <si>
    <t>梨树垫付罚款17000元，其中一队9人共8100元</t>
  </si>
  <si>
    <t>i</t>
  </si>
  <si>
    <t>凯龙垫付气罐6个93元，一队使用4个，记63元。</t>
  </si>
  <si>
    <t>j</t>
  </si>
  <si>
    <t>花儿朵朵开支付回程车票600元据说已经退回在信用证手里，待收回</t>
  </si>
  <si>
    <t>信用证买连虎，闲暇，证，卡和花儿朵朵开5个人人的机票1750，3人机票退票，实际垫付1200元</t>
  </si>
  <si>
    <t>榻榻米</t>
  </si>
  <si>
    <t>去程租车费榻榻米600+100共700，其中一队车费占600/25*15=360，帽子20，合计380元</t>
  </si>
  <si>
    <t>格日乐买格日乐，文哥，米粒儿，老和，凯龙的火车票和买格日乐，文哥，90，无名，凯龙的机票花2450元，飞机退票退回550，米粒老和火车退票57，格日乐文哥火车退56，共计花费1453元</t>
  </si>
  <si>
    <t>a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</si>
</sst>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_ "/>
  </numFmts>
  <fonts count="2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9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176" fontId="21" fillId="0" borderId="0" xfId="0" applyNumberFormat="1" applyFont="1" applyAlignment="1">
      <alignment/>
    </xf>
    <xf numFmtId="178" fontId="21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179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76" fontId="21" fillId="0" borderId="0" xfId="0" applyNumberFormat="1" applyFont="1" applyFill="1" applyAlignment="1">
      <alignment/>
    </xf>
    <xf numFmtId="0" fontId="21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P13" sqref="P13"/>
    </sheetView>
  </sheetViews>
  <sheetFormatPr defaultColWidth="9.00390625" defaultRowHeight="14.25"/>
  <cols>
    <col min="1" max="1" width="5.375" style="0" customWidth="1"/>
    <col min="2" max="2" width="9.25390625" style="0" customWidth="1"/>
    <col min="3" max="3" width="9.375" style="0" customWidth="1"/>
    <col min="4" max="4" width="10.00390625" style="0" customWidth="1"/>
    <col min="5" max="6" width="6.875" style="0" customWidth="1"/>
    <col min="7" max="7" width="7.50390625" style="0" customWidth="1"/>
    <col min="8" max="8" width="8.125" style="0" customWidth="1"/>
    <col min="9" max="9" width="5.75390625" style="0" customWidth="1"/>
    <col min="10" max="10" width="6.875" style="0" customWidth="1"/>
    <col min="11" max="11" width="8.50390625" style="0" customWidth="1"/>
    <col min="13" max="13" width="10.375" style="0" customWidth="1"/>
  </cols>
  <sheetData>
    <row r="1" ht="26.25" customHeight="1">
      <c r="C1" s="4" t="s">
        <v>24</v>
      </c>
    </row>
    <row r="2" spans="1:13" ht="18" customHeight="1">
      <c r="A2" s="2"/>
      <c r="B2" s="3"/>
      <c r="C2" s="5" t="s">
        <v>25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16</v>
      </c>
      <c r="L2" s="5" t="s">
        <v>17</v>
      </c>
      <c r="M2" s="5" t="s">
        <v>18</v>
      </c>
    </row>
    <row r="3" spans="1:14" ht="16.5" customHeight="1">
      <c r="A3" s="6"/>
      <c r="B3" s="6" t="s">
        <v>7</v>
      </c>
      <c r="C3" s="6">
        <v>4200</v>
      </c>
      <c r="D3" s="6">
        <f>D21</f>
        <v>1429</v>
      </c>
      <c r="E3" s="7">
        <v>360</v>
      </c>
      <c r="F3" s="6">
        <v>20</v>
      </c>
      <c r="G3" s="6">
        <v>8100</v>
      </c>
      <c r="H3" s="6">
        <v>-880</v>
      </c>
      <c r="I3" s="6">
        <v>63</v>
      </c>
      <c r="J3" s="6">
        <v>550.5</v>
      </c>
      <c r="K3" s="6">
        <f>K21</f>
        <v>13402.5</v>
      </c>
      <c r="L3" s="6">
        <f>L21</f>
        <v>14002.5</v>
      </c>
      <c r="M3" s="8">
        <v>-600</v>
      </c>
      <c r="N3" s="9"/>
    </row>
    <row r="4" spans="1:14" s="20" customFormat="1" ht="16.5" customHeight="1">
      <c r="A4" s="16">
        <v>1</v>
      </c>
      <c r="B4" s="15" t="s">
        <v>0</v>
      </c>
      <c r="C4" s="15">
        <v>350</v>
      </c>
      <c r="D4" s="15">
        <v>29</v>
      </c>
      <c r="E4" s="17">
        <v>24</v>
      </c>
      <c r="F4" s="15"/>
      <c r="G4" s="15"/>
      <c r="H4" s="15">
        <v>-110</v>
      </c>
      <c r="I4" s="15"/>
      <c r="J4" s="15"/>
      <c r="K4" s="15">
        <f>SUM(C4:J4)</f>
        <v>293</v>
      </c>
      <c r="L4" s="15">
        <f>2450-110*5-(280-57)-(280-56)</f>
        <v>1453</v>
      </c>
      <c r="M4" s="18">
        <f aca="true" t="shared" si="0" ref="M4:M20">K4-L4</f>
        <v>-1160</v>
      </c>
      <c r="N4" s="19"/>
    </row>
    <row r="5" spans="1:14" s="20" customFormat="1" ht="16.5" customHeight="1">
      <c r="A5" s="16">
        <v>2</v>
      </c>
      <c r="B5" s="15" t="s">
        <v>1</v>
      </c>
      <c r="C5" s="15">
        <v>350</v>
      </c>
      <c r="D5" s="15">
        <v>27</v>
      </c>
      <c r="E5" s="17">
        <v>24</v>
      </c>
      <c r="F5" s="15"/>
      <c r="G5" s="15"/>
      <c r="H5" s="15">
        <v>-110</v>
      </c>
      <c r="I5" s="15"/>
      <c r="J5" s="15"/>
      <c r="K5" s="15">
        <f aca="true" t="shared" si="1" ref="K5:K20">SUM(C5:J5)</f>
        <v>291</v>
      </c>
      <c r="L5" s="15"/>
      <c r="M5" s="18">
        <f t="shared" si="0"/>
        <v>291</v>
      </c>
      <c r="N5" s="21">
        <f>M4+M5</f>
        <v>-869</v>
      </c>
    </row>
    <row r="6" spans="1:14" s="20" customFormat="1" ht="16.5" customHeight="1">
      <c r="A6" s="16">
        <v>3</v>
      </c>
      <c r="B6" s="15" t="s">
        <v>2</v>
      </c>
      <c r="C6" s="15">
        <v>350</v>
      </c>
      <c r="D6" s="15">
        <v>29</v>
      </c>
      <c r="E6" s="17">
        <v>24</v>
      </c>
      <c r="F6" s="15"/>
      <c r="G6" s="15"/>
      <c r="H6" s="15">
        <v>-110</v>
      </c>
      <c r="I6" s="15"/>
      <c r="J6" s="15"/>
      <c r="K6" s="15">
        <f t="shared" si="1"/>
        <v>293</v>
      </c>
      <c r="L6" s="15">
        <f>1750-5*110</f>
        <v>1200</v>
      </c>
      <c r="M6" s="18">
        <f t="shared" si="0"/>
        <v>-907</v>
      </c>
      <c r="N6" s="19"/>
    </row>
    <row r="7" spans="1:14" s="20" customFormat="1" ht="16.5" customHeight="1">
      <c r="A7" s="16">
        <v>4</v>
      </c>
      <c r="B7" s="15" t="s">
        <v>3</v>
      </c>
      <c r="C7" s="15">
        <v>350</v>
      </c>
      <c r="D7" s="15">
        <v>27</v>
      </c>
      <c r="E7" s="17">
        <v>24</v>
      </c>
      <c r="F7" s="15"/>
      <c r="G7" s="15"/>
      <c r="H7" s="15">
        <v>-110</v>
      </c>
      <c r="I7" s="15"/>
      <c r="J7" s="15"/>
      <c r="K7" s="15">
        <f t="shared" si="1"/>
        <v>291</v>
      </c>
      <c r="L7" s="15"/>
      <c r="M7" s="18">
        <f t="shared" si="0"/>
        <v>291</v>
      </c>
      <c r="N7" s="21">
        <f>M6+M7</f>
        <v>-616</v>
      </c>
    </row>
    <row r="8" spans="1:14" s="20" customFormat="1" ht="16.5" customHeight="1">
      <c r="A8" s="16">
        <v>5</v>
      </c>
      <c r="B8" s="15" t="s">
        <v>10</v>
      </c>
      <c r="C8" s="15"/>
      <c r="D8" s="15">
        <v>29</v>
      </c>
      <c r="E8" s="17">
        <v>24</v>
      </c>
      <c r="F8" s="15"/>
      <c r="G8" s="15"/>
      <c r="H8" s="15"/>
      <c r="I8" s="15"/>
      <c r="J8" s="15"/>
      <c r="K8" s="15">
        <f t="shared" si="1"/>
        <v>53</v>
      </c>
      <c r="L8" s="15">
        <f>700-2*110</f>
        <v>480</v>
      </c>
      <c r="M8" s="18">
        <f t="shared" si="0"/>
        <v>-427</v>
      </c>
      <c r="N8" s="19"/>
    </row>
    <row r="9" spans="1:14" s="20" customFormat="1" ht="16.5" customHeight="1">
      <c r="A9" s="16">
        <v>6</v>
      </c>
      <c r="B9" s="15" t="s">
        <v>11</v>
      </c>
      <c r="C9" s="15"/>
      <c r="D9" s="15">
        <v>28</v>
      </c>
      <c r="E9" s="17">
        <v>24</v>
      </c>
      <c r="F9" s="15"/>
      <c r="G9" s="15"/>
      <c r="H9" s="15"/>
      <c r="I9" s="15"/>
      <c r="J9" s="15"/>
      <c r="K9" s="15">
        <f t="shared" si="1"/>
        <v>52</v>
      </c>
      <c r="L9" s="15"/>
      <c r="M9" s="18">
        <f t="shared" si="0"/>
        <v>52</v>
      </c>
      <c r="N9" s="21">
        <f>M8+M9</f>
        <v>-375</v>
      </c>
    </row>
    <row r="10" spans="1:14" ht="16.5" customHeight="1">
      <c r="A10" s="10">
        <v>7</v>
      </c>
      <c r="B10" s="6" t="s">
        <v>12</v>
      </c>
      <c r="C10" s="15">
        <v>350</v>
      </c>
      <c r="D10" s="6">
        <v>140</v>
      </c>
      <c r="E10" s="7">
        <v>24</v>
      </c>
      <c r="F10" s="6"/>
      <c r="G10" s="6">
        <v>900</v>
      </c>
      <c r="H10" s="6">
        <v>-110</v>
      </c>
      <c r="I10" s="6">
        <v>7</v>
      </c>
      <c r="J10" s="6"/>
      <c r="K10" s="6">
        <f t="shared" si="1"/>
        <v>1311</v>
      </c>
      <c r="L10" s="6"/>
      <c r="M10" s="8">
        <f t="shared" si="0"/>
        <v>1311</v>
      </c>
      <c r="N10" s="9"/>
    </row>
    <row r="11" spans="1:14" ht="16.5" customHeight="1">
      <c r="A11" s="10">
        <v>8</v>
      </c>
      <c r="B11" s="6" t="s">
        <v>13</v>
      </c>
      <c r="C11" s="15">
        <v>350</v>
      </c>
      <c r="D11" s="6">
        <v>140</v>
      </c>
      <c r="E11" s="7">
        <v>24</v>
      </c>
      <c r="F11" s="6"/>
      <c r="G11" s="6">
        <v>900</v>
      </c>
      <c r="H11" s="6">
        <v>-110</v>
      </c>
      <c r="I11" s="6">
        <v>7</v>
      </c>
      <c r="J11" s="6"/>
      <c r="K11" s="6">
        <f t="shared" si="1"/>
        <v>1311</v>
      </c>
      <c r="L11" s="6">
        <v>63</v>
      </c>
      <c r="M11" s="8">
        <f t="shared" si="0"/>
        <v>1248</v>
      </c>
      <c r="N11" s="9"/>
    </row>
    <row r="12" spans="1:14" ht="16.5" customHeight="1">
      <c r="A12" s="10">
        <v>9</v>
      </c>
      <c r="B12" s="6" t="s">
        <v>9</v>
      </c>
      <c r="C12" s="15">
        <v>350</v>
      </c>
      <c r="D12" s="6">
        <v>140</v>
      </c>
      <c r="E12" s="7">
        <v>24</v>
      </c>
      <c r="F12" s="6">
        <v>10</v>
      </c>
      <c r="G12" s="6">
        <v>900</v>
      </c>
      <c r="H12" s="6">
        <v>-110</v>
      </c>
      <c r="I12" s="6">
        <v>7</v>
      </c>
      <c r="J12" s="6"/>
      <c r="K12" s="6">
        <f t="shared" si="1"/>
        <v>1321</v>
      </c>
      <c r="L12" s="6">
        <v>700</v>
      </c>
      <c r="M12" s="8">
        <f t="shared" si="0"/>
        <v>621</v>
      </c>
      <c r="N12" s="11">
        <f>M12+D12</f>
        <v>761</v>
      </c>
    </row>
    <row r="13" spans="1:14" ht="16.5" customHeight="1">
      <c r="A13" s="10">
        <v>10</v>
      </c>
      <c r="B13" s="6" t="s">
        <v>15</v>
      </c>
      <c r="C13" s="15">
        <v>350</v>
      </c>
      <c r="D13" s="6">
        <v>140</v>
      </c>
      <c r="E13" s="7">
        <v>24</v>
      </c>
      <c r="F13" s="6"/>
      <c r="G13" s="6">
        <v>900</v>
      </c>
      <c r="H13" s="6">
        <v>-110</v>
      </c>
      <c r="I13" s="6">
        <v>7</v>
      </c>
      <c r="J13" s="6"/>
      <c r="K13" s="6">
        <f t="shared" si="1"/>
        <v>1311</v>
      </c>
      <c r="L13" s="6"/>
      <c r="M13" s="8">
        <f t="shared" si="0"/>
        <v>1311</v>
      </c>
      <c r="N13" s="9"/>
    </row>
    <row r="14" spans="1:14" ht="16.5" customHeight="1">
      <c r="A14" s="10">
        <v>11</v>
      </c>
      <c r="B14" s="6" t="s">
        <v>14</v>
      </c>
      <c r="C14" s="6">
        <v>350</v>
      </c>
      <c r="D14" s="6">
        <v>140</v>
      </c>
      <c r="E14" s="7">
        <v>24</v>
      </c>
      <c r="F14" s="6"/>
      <c r="G14" s="6">
        <v>900</v>
      </c>
      <c r="H14" s="6">
        <v>-110</v>
      </c>
      <c r="I14" s="6">
        <v>7</v>
      </c>
      <c r="J14" s="6"/>
      <c r="K14" s="6">
        <f t="shared" si="1"/>
        <v>1311</v>
      </c>
      <c r="L14" s="6"/>
      <c r="M14" s="8">
        <f t="shared" si="0"/>
        <v>1311</v>
      </c>
      <c r="N14" s="9"/>
    </row>
    <row r="15" spans="1:14" ht="16.5" customHeight="1">
      <c r="A15" s="10">
        <v>12</v>
      </c>
      <c r="B15" s="6" t="s">
        <v>8</v>
      </c>
      <c r="C15" s="6"/>
      <c r="D15" s="6">
        <v>140</v>
      </c>
      <c r="E15" s="7">
        <v>24</v>
      </c>
      <c r="F15" s="6"/>
      <c r="G15" s="6">
        <v>900</v>
      </c>
      <c r="H15" s="6"/>
      <c r="I15" s="6">
        <v>7</v>
      </c>
      <c r="J15" s="6"/>
      <c r="K15" s="6">
        <f t="shared" si="1"/>
        <v>1071</v>
      </c>
      <c r="L15" s="6"/>
      <c r="M15" s="8">
        <f t="shared" si="0"/>
        <v>1071</v>
      </c>
      <c r="N15" s="11">
        <f>M15-D15</f>
        <v>931</v>
      </c>
    </row>
    <row r="16" spans="1:14" ht="16.5" customHeight="1">
      <c r="A16" s="10">
        <v>13</v>
      </c>
      <c r="B16" s="6" t="s">
        <v>5</v>
      </c>
      <c r="C16" s="6">
        <v>350</v>
      </c>
      <c r="D16" s="6">
        <v>140</v>
      </c>
      <c r="E16" s="7">
        <v>24</v>
      </c>
      <c r="F16" s="6"/>
      <c r="G16" s="6">
        <v>900</v>
      </c>
      <c r="H16" s="6">
        <v>-110</v>
      </c>
      <c r="I16" s="6">
        <v>7</v>
      </c>
      <c r="J16" s="6">
        <v>183.5</v>
      </c>
      <c r="K16" s="6">
        <f t="shared" si="1"/>
        <v>1494.5</v>
      </c>
      <c r="L16" s="6">
        <v>550.5</v>
      </c>
      <c r="M16" s="8">
        <f t="shared" si="0"/>
        <v>944</v>
      </c>
      <c r="N16" s="9"/>
    </row>
    <row r="17" spans="1:14" ht="16.5" customHeight="1">
      <c r="A17" s="10">
        <v>14</v>
      </c>
      <c r="B17" s="6" t="s">
        <v>6</v>
      </c>
      <c r="C17" s="6">
        <v>350</v>
      </c>
      <c r="D17" s="6">
        <v>140</v>
      </c>
      <c r="E17" s="7">
        <v>24</v>
      </c>
      <c r="F17" s="6"/>
      <c r="G17" s="6">
        <v>900</v>
      </c>
      <c r="H17" s="6">
        <v>-110</v>
      </c>
      <c r="I17" s="6">
        <v>7</v>
      </c>
      <c r="J17" s="6">
        <v>183.5</v>
      </c>
      <c r="K17" s="6">
        <f t="shared" si="1"/>
        <v>1494.5</v>
      </c>
      <c r="L17" s="6"/>
      <c r="M17" s="8">
        <f t="shared" si="0"/>
        <v>1494.5</v>
      </c>
      <c r="N17" s="11">
        <f>M16+M17</f>
        <v>2438.5</v>
      </c>
    </row>
    <row r="18" spans="1:14" ht="16.5" customHeight="1">
      <c r="A18" s="10">
        <v>15</v>
      </c>
      <c r="B18" s="6" t="s">
        <v>46</v>
      </c>
      <c r="C18" s="6">
        <v>0</v>
      </c>
      <c r="D18" s="6">
        <v>0</v>
      </c>
      <c r="E18" s="7">
        <v>0</v>
      </c>
      <c r="F18" s="6"/>
      <c r="G18" s="6">
        <v>0</v>
      </c>
      <c r="H18" s="6"/>
      <c r="I18" s="6"/>
      <c r="J18" s="6"/>
      <c r="K18" s="6"/>
      <c r="L18" s="6">
        <f>20+360</f>
        <v>380</v>
      </c>
      <c r="M18" s="8">
        <f t="shared" si="0"/>
        <v>-380</v>
      </c>
      <c r="N18" s="11"/>
    </row>
    <row r="19" spans="1:14" ht="16.5" customHeight="1">
      <c r="A19" s="10">
        <v>16</v>
      </c>
      <c r="B19" s="6" t="s">
        <v>33</v>
      </c>
      <c r="C19" s="6">
        <v>0</v>
      </c>
      <c r="D19" s="6">
        <v>0</v>
      </c>
      <c r="E19" s="12">
        <v>0</v>
      </c>
      <c r="F19" s="6"/>
      <c r="G19" s="6">
        <v>0</v>
      </c>
      <c r="H19" s="6"/>
      <c r="I19" s="6"/>
      <c r="J19" s="6"/>
      <c r="K19" s="6">
        <f t="shared" si="1"/>
        <v>0</v>
      </c>
      <c r="L19" s="6">
        <v>8100</v>
      </c>
      <c r="M19" s="8">
        <f t="shared" si="0"/>
        <v>-8100</v>
      </c>
      <c r="N19" s="9"/>
    </row>
    <row r="20" spans="1:14" ht="16.5" customHeight="1">
      <c r="A20" s="10">
        <v>17</v>
      </c>
      <c r="B20" s="6" t="s">
        <v>4</v>
      </c>
      <c r="C20" s="6">
        <v>350</v>
      </c>
      <c r="D20" s="6">
        <v>140</v>
      </c>
      <c r="E20" s="12">
        <v>24</v>
      </c>
      <c r="F20" s="6">
        <v>10</v>
      </c>
      <c r="G20" s="6">
        <v>900</v>
      </c>
      <c r="H20" s="6">
        <v>-110</v>
      </c>
      <c r="I20" s="6">
        <v>7</v>
      </c>
      <c r="J20" s="6">
        <v>183.5</v>
      </c>
      <c r="K20" s="6">
        <f t="shared" si="1"/>
        <v>1504.5</v>
      </c>
      <c r="L20" s="6">
        <f>476+600</f>
        <v>1076</v>
      </c>
      <c r="M20" s="8">
        <f t="shared" si="0"/>
        <v>428.5</v>
      </c>
      <c r="N20" s="9"/>
    </row>
    <row r="21" spans="1:14" ht="16.5" customHeight="1">
      <c r="A21" s="6"/>
      <c r="B21" s="6" t="s">
        <v>7</v>
      </c>
      <c r="C21" s="6">
        <f aca="true" t="shared" si="2" ref="C21:M21">SUM(C4:C20)</f>
        <v>4200</v>
      </c>
      <c r="D21" s="6">
        <f t="shared" si="2"/>
        <v>1429</v>
      </c>
      <c r="E21" s="6">
        <f t="shared" si="2"/>
        <v>360</v>
      </c>
      <c r="F21" s="6">
        <f t="shared" si="2"/>
        <v>20</v>
      </c>
      <c r="G21" s="6">
        <f t="shared" si="2"/>
        <v>8100</v>
      </c>
      <c r="H21" s="6">
        <f t="shared" si="2"/>
        <v>-1320</v>
      </c>
      <c r="I21" s="6">
        <f t="shared" si="2"/>
        <v>63</v>
      </c>
      <c r="J21" s="6">
        <f t="shared" si="2"/>
        <v>550.5</v>
      </c>
      <c r="K21" s="6">
        <f t="shared" si="2"/>
        <v>13402.5</v>
      </c>
      <c r="L21" s="6">
        <f t="shared" si="2"/>
        <v>14002.5</v>
      </c>
      <c r="M21" s="8">
        <f t="shared" si="2"/>
        <v>-600</v>
      </c>
      <c r="N21" s="9"/>
    </row>
    <row r="22" spans="1:14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5" customHeight="1">
      <c r="A23" s="13" t="s">
        <v>49</v>
      </c>
      <c r="B23" s="22" t="s">
        <v>48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4"/>
    </row>
    <row r="24" spans="1:14" ht="15" customHeight="1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4"/>
    </row>
    <row r="25" spans="1:14" ht="19.5" customHeight="1">
      <c r="A25" s="13" t="s">
        <v>19</v>
      </c>
      <c r="B25" s="9" t="s">
        <v>34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9.5" customHeight="1">
      <c r="A26" s="13" t="s">
        <v>20</v>
      </c>
      <c r="B26" s="9" t="s">
        <v>45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9.5" customHeight="1">
      <c r="A27" s="13" t="s">
        <v>21</v>
      </c>
      <c r="B27" s="9" t="s">
        <v>35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9.5" customHeight="1">
      <c r="A28" s="13" t="s">
        <v>22</v>
      </c>
      <c r="B28" s="9" t="s">
        <v>36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9.5" customHeight="1">
      <c r="A29" s="13" t="s">
        <v>23</v>
      </c>
      <c r="B29" s="9" t="s">
        <v>47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9.5" customHeight="1">
      <c r="A30" s="13" t="s">
        <v>37</v>
      </c>
      <c r="B30" s="9" t="s">
        <v>38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9.5" customHeight="1">
      <c r="A31" s="13" t="s">
        <v>39</v>
      </c>
      <c r="B31" s="9" t="s">
        <v>40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9.5" customHeight="1">
      <c r="A32" s="13" t="s">
        <v>41</v>
      </c>
      <c r="B32" s="9" t="s">
        <v>42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9.5" customHeight="1">
      <c r="A33" s="13" t="s">
        <v>43</v>
      </c>
      <c r="B33" s="9" t="s">
        <v>44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ht="14.25">
      <c r="A34" s="1"/>
    </row>
  </sheetData>
  <sheetProtection/>
  <mergeCells count="1">
    <mergeCell ref="B23:M24"/>
  </mergeCells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2014-07-12T00:41:31Z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